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kro-my.sharepoint.com/personal/k_nagamatsu_fkro_onmicrosoft_com/Documents/永松/建設業の働き方改革/"/>
    </mc:Choice>
  </mc:AlternateContent>
  <xr:revisionPtr revIDLastSave="598" documentId="13_ncr:1_{3D7512CA-1CBD-4C55-8B96-DFE37886D1DD}" xr6:coauthVersionLast="47" xr6:coauthVersionMax="47" xr10:uidLastSave="{EE9C8106-C1FC-4F96-B68F-1EFC531448B5}"/>
  <bookViews>
    <workbookView xWindow="-120" yWindow="-120" windowWidth="29040" windowHeight="15720" xr2:uid="{78AF5FD6-B6D1-4A9B-9B38-63DB9873E1C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1" l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J40" i="1"/>
  <c r="G7" i="1"/>
  <c r="H7" i="1"/>
  <c r="G8" i="1"/>
  <c r="H8" i="1"/>
  <c r="G9" i="1"/>
  <c r="H9" i="1"/>
  <c r="H10" i="1"/>
  <c r="F11" i="1"/>
  <c r="H11" i="1"/>
  <c r="H12" i="1"/>
  <c r="H13" i="1"/>
  <c r="H14" i="1"/>
  <c r="H15" i="1"/>
  <c r="H16" i="1"/>
  <c r="F17" i="1"/>
  <c r="H17" i="1"/>
  <c r="F18" i="1"/>
  <c r="H18" i="1"/>
  <c r="F19" i="1"/>
  <c r="H19" i="1"/>
  <c r="H20" i="1"/>
  <c r="H21" i="1"/>
  <c r="F22" i="1"/>
  <c r="H22" i="1"/>
  <c r="H23" i="1"/>
  <c r="H24" i="1"/>
  <c r="F25" i="1"/>
  <c r="H25" i="1"/>
  <c r="F26" i="1"/>
  <c r="H26" i="1"/>
  <c r="H27" i="1"/>
  <c r="H28" i="1"/>
  <c r="H29" i="1"/>
  <c r="F30" i="1"/>
  <c r="H30" i="1"/>
  <c r="H31" i="1"/>
  <c r="F32" i="1"/>
  <c r="H32" i="1"/>
  <c r="H33" i="1"/>
  <c r="G34" i="1"/>
  <c r="H34" i="1"/>
  <c r="F35" i="1"/>
  <c r="G35" i="1"/>
  <c r="H35" i="1"/>
  <c r="F36" i="1"/>
  <c r="G36" i="1"/>
  <c r="H36" i="1"/>
  <c r="H6" i="1"/>
  <c r="G6" i="1"/>
  <c r="I40" i="1"/>
  <c r="K3" i="1"/>
  <c r="K2" i="1"/>
  <c r="A6" i="1"/>
  <c r="F27" i="1" l="1"/>
  <c r="F14" i="1"/>
  <c r="J27" i="1"/>
  <c r="F9" i="1"/>
  <c r="J14" i="1"/>
  <c r="F31" i="1"/>
  <c r="J31" i="1" s="1"/>
  <c r="F34" i="1"/>
  <c r="F21" i="1"/>
  <c r="F23" i="1"/>
  <c r="J15" i="1"/>
  <c r="J30" i="1"/>
  <c r="F13" i="1"/>
  <c r="E6" i="1"/>
  <c r="F15" i="1"/>
  <c r="F10" i="1"/>
  <c r="J10" i="1" s="1"/>
  <c r="F8" i="1"/>
  <c r="F33" i="1"/>
  <c r="F20" i="1"/>
  <c r="F24" i="1"/>
  <c r="F7" i="1"/>
  <c r="J26" i="1"/>
  <c r="F29" i="1"/>
  <c r="F6" i="1"/>
  <c r="F16" i="1"/>
  <c r="F12" i="1"/>
  <c r="F28" i="1"/>
  <c r="G40" i="1"/>
  <c r="H40" i="1"/>
  <c r="J36" i="1"/>
  <c r="J19" i="1"/>
  <c r="J11" i="1"/>
  <c r="J34" i="1"/>
  <c r="J22" i="1"/>
  <c r="J18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J28" i="1" l="1"/>
  <c r="J32" i="1"/>
  <c r="J23" i="1"/>
  <c r="J21" i="1"/>
  <c r="J35" i="1"/>
  <c r="J12" i="1"/>
  <c r="J8" i="1"/>
  <c r="J29" i="1"/>
  <c r="J17" i="1"/>
  <c r="J16" i="1"/>
  <c r="J20" i="1"/>
  <c r="J13" i="1"/>
  <c r="J24" i="1"/>
  <c r="J25" i="1"/>
  <c r="J9" i="1"/>
  <c r="J7" i="1"/>
  <c r="J33" i="1"/>
  <c r="J6" i="1"/>
  <c r="F40" i="1"/>
  <c r="B39" i="1"/>
  <c r="B38" i="1" l="1"/>
  <c r="B40" i="1"/>
</calcChain>
</file>

<file path=xl/sharedStrings.xml><?xml version="1.0" encoding="utf-8"?>
<sst xmlns="http://schemas.openxmlformats.org/spreadsheetml/2006/main" count="44" uniqueCount="41">
  <si>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</si>
  <si>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</si>
  <si>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</si>
  <si>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出　勤　簿</t>
    <rPh sb="0" eb="1">
      <t>デ</t>
    </rPh>
    <rPh sb="2" eb="3">
      <t>ツトム</t>
    </rPh>
    <rPh sb="4" eb="5">
      <t>ボ</t>
    </rPh>
    <phoneticPr fontId="1"/>
  </si>
  <si>
    <t>休憩</t>
    <rPh sb="0" eb="2">
      <t>キュウケイ</t>
    </rPh>
    <phoneticPr fontId="1"/>
  </si>
  <si>
    <t>時間外</t>
    <rPh sb="0" eb="3">
      <t>ジカンガイ</t>
    </rPh>
    <phoneticPr fontId="1"/>
  </si>
  <si>
    <t>法定外</t>
    <rPh sb="0" eb="3">
      <t>ホウテイガイ</t>
    </rPh>
    <phoneticPr fontId="1"/>
  </si>
  <si>
    <t>休日</t>
    <rPh sb="0" eb="2">
      <t>キュウジツ</t>
    </rPh>
    <phoneticPr fontId="1"/>
  </si>
  <si>
    <t>有給</t>
    <rPh sb="0" eb="2">
      <t>ユウキュウ</t>
    </rPh>
    <phoneticPr fontId="1"/>
  </si>
  <si>
    <t>～</t>
    <phoneticPr fontId="1"/>
  </si>
  <si>
    <t>勤務</t>
    <rPh sb="0" eb="2">
      <t>キンム</t>
    </rPh>
    <phoneticPr fontId="1"/>
  </si>
  <si>
    <t>深夜</t>
    <rPh sb="0" eb="2">
      <t>シンヤ</t>
    </rPh>
    <phoneticPr fontId="1"/>
  </si>
  <si>
    <t>出勤
時間</t>
    <rPh sb="0" eb="2">
      <t>シュッキン</t>
    </rPh>
    <rPh sb="3" eb="5">
      <t>ジカン</t>
    </rPh>
    <phoneticPr fontId="1"/>
  </si>
  <si>
    <t>退勤
時間</t>
    <rPh sb="0" eb="2">
      <t>タイキン</t>
    </rPh>
    <rPh sb="3" eb="5">
      <t>ジカン</t>
    </rPh>
    <phoneticPr fontId="1"/>
  </si>
  <si>
    <t>休憩
時間</t>
    <rPh sb="0" eb="2">
      <t>キュウケイ</t>
    </rPh>
    <rPh sb="3" eb="5">
      <t>ジカン</t>
    </rPh>
    <phoneticPr fontId="1"/>
  </si>
  <si>
    <t>所定
時間</t>
    <rPh sb="0" eb="2">
      <t>ショテイ</t>
    </rPh>
    <rPh sb="3" eb="5">
      <t>ジカン</t>
    </rPh>
    <phoneticPr fontId="1"/>
  </si>
  <si>
    <t>法外</t>
    <rPh sb="0" eb="2">
      <t>ホウガイ</t>
    </rPh>
    <phoneticPr fontId="1"/>
  </si>
  <si>
    <t>法内</t>
    <rPh sb="0" eb="1">
      <t>ホウ</t>
    </rPh>
    <rPh sb="1" eb="2">
      <t>ナイ</t>
    </rPh>
    <phoneticPr fontId="1"/>
  </si>
  <si>
    <t>総時間</t>
    <rPh sb="0" eb="1">
      <t>ソウ</t>
    </rPh>
    <rPh sb="1" eb="3">
      <t>ジカン</t>
    </rPh>
    <phoneticPr fontId="1"/>
  </si>
  <si>
    <t>所定時間</t>
    <rPh sb="0" eb="2">
      <t>ショテイ</t>
    </rPh>
    <rPh sb="2" eb="4">
      <t>ジカン</t>
    </rPh>
    <phoneticPr fontId="1"/>
  </si>
  <si>
    <t>所定労働時間</t>
    <rPh sb="0" eb="2">
      <t>ショテイ</t>
    </rPh>
    <rPh sb="2" eb="4">
      <t>ロウドウ</t>
    </rPh>
    <rPh sb="4" eb="6">
      <t>ジカン</t>
    </rPh>
    <phoneticPr fontId="1"/>
  </si>
  <si>
    <t>法定時間内時間外</t>
    <rPh sb="0" eb="2">
      <t>ホウテイ</t>
    </rPh>
    <rPh sb="2" eb="5">
      <t>ジカンナイ</t>
    </rPh>
    <rPh sb="5" eb="8">
      <t>ジカンガイ</t>
    </rPh>
    <phoneticPr fontId="1"/>
  </si>
  <si>
    <t>法定時間</t>
    <rPh sb="0" eb="2">
      <t>ホウテイ</t>
    </rPh>
    <rPh sb="2" eb="4">
      <t>ジカン</t>
    </rPh>
    <phoneticPr fontId="1"/>
  </si>
  <si>
    <t>深夜時間</t>
    <rPh sb="0" eb="4">
      <t>シンヤジカン</t>
    </rPh>
    <phoneticPr fontId="1"/>
  </si>
  <si>
    <t>　　　　　　　　　　</t>
    <phoneticPr fontId="1"/>
  </si>
  <si>
    <t>氏名</t>
    <rPh sb="0" eb="2">
      <t>シメイ</t>
    </rPh>
    <phoneticPr fontId="1"/>
  </si>
  <si>
    <t>法定内</t>
    <rPh sb="0" eb="3">
      <t>ホウテイナイ</t>
    </rPh>
    <phoneticPr fontId="1"/>
  </si>
  <si>
    <t>総労働時間</t>
    <rPh sb="0" eb="1">
      <t>ソウ</t>
    </rPh>
    <rPh sb="1" eb="5">
      <t>ロウドウジカン</t>
    </rPh>
    <phoneticPr fontId="1"/>
  </si>
  <si>
    <t>労働日数</t>
    <rPh sb="0" eb="4">
      <t>ロウドウニッスウ</t>
    </rPh>
    <phoneticPr fontId="1"/>
  </si>
  <si>
    <t>有給残</t>
    <rPh sb="0" eb="3">
      <t>ユウキュウザン</t>
    </rPh>
    <phoneticPr fontId="1"/>
  </si>
  <si>
    <t>有給数</t>
    <rPh sb="0" eb="3">
      <t>ユウキュウスウ</t>
    </rPh>
    <phoneticPr fontId="1"/>
  </si>
  <si>
    <t>①該当する年と月を、A2とA3に入力してください。</t>
    <rPh sb="1" eb="3">
      <t>ガイトウ</t>
    </rPh>
    <rPh sb="5" eb="6">
      <t>ネン</t>
    </rPh>
    <rPh sb="7" eb="8">
      <t>ツキ</t>
    </rPh>
    <rPh sb="16" eb="18">
      <t>ニュウリョク</t>
    </rPh>
    <phoneticPr fontId="1"/>
  </si>
  <si>
    <t>②勤務開始時間をD2に、終業時間をF2に入力してください。</t>
    <rPh sb="1" eb="3">
      <t>キンム</t>
    </rPh>
    <rPh sb="3" eb="5">
      <t>カイシ</t>
    </rPh>
    <rPh sb="5" eb="7">
      <t>ジカン</t>
    </rPh>
    <rPh sb="12" eb="14">
      <t>シュウギョウ</t>
    </rPh>
    <rPh sb="14" eb="16">
      <t>ジカン</t>
    </rPh>
    <rPh sb="20" eb="22">
      <t>ニュウリョク</t>
    </rPh>
    <phoneticPr fontId="1"/>
  </si>
  <si>
    <t>③休憩時間をD3に入力してください。</t>
    <rPh sb="1" eb="5">
      <t>キュウケイジカン</t>
    </rPh>
    <rPh sb="9" eb="11">
      <t>ニュウリョク</t>
    </rPh>
    <phoneticPr fontId="1"/>
  </si>
  <si>
    <t>※この出勤簿は、個人ごとに毎月シートやファイルで管理し、保管してください。</t>
    <rPh sb="3" eb="6">
      <t>シュッキンボ</t>
    </rPh>
    <rPh sb="8" eb="10">
      <t>コジン</t>
    </rPh>
    <rPh sb="13" eb="15">
      <t>マイツキ</t>
    </rPh>
    <rPh sb="24" eb="26">
      <t>カンリ</t>
    </rPh>
    <rPh sb="28" eb="30">
      <t>ホカン</t>
    </rPh>
    <phoneticPr fontId="1"/>
  </si>
  <si>
    <t>④毎日の入力は、出勤時間、退勤時間、休憩時間になります。</t>
    <rPh sb="1" eb="3">
      <t>マイニチ</t>
    </rPh>
    <rPh sb="4" eb="6">
      <t>ニュウリョク</t>
    </rPh>
    <rPh sb="8" eb="12">
      <t>シュッキンジカン</t>
    </rPh>
    <rPh sb="13" eb="17">
      <t>タイキンジカン</t>
    </rPh>
    <rPh sb="18" eb="22">
      <t>キュウケイジカン</t>
    </rPh>
    <phoneticPr fontId="1"/>
  </si>
  <si>
    <t>⑤有給があれば、有給欄に「１」を記入してください。</t>
    <rPh sb="1" eb="3">
      <t>ユウキュウ</t>
    </rPh>
    <rPh sb="8" eb="11">
      <t>ユウキュウラン</t>
    </rPh>
    <rPh sb="16" eb="18">
      <t>キニュウ</t>
    </rPh>
    <phoneticPr fontId="1"/>
  </si>
  <si>
    <t>⑥休日欄は、日曜日出勤（法定休日）があれば、所定時間や他の時間外欄を削除し、労働時間を入力してください。</t>
    <rPh sb="1" eb="3">
      <t>キュウジツ</t>
    </rPh>
    <rPh sb="3" eb="4">
      <t>ラン</t>
    </rPh>
    <rPh sb="6" eb="9">
      <t>ニチヨウビ</t>
    </rPh>
    <rPh sb="9" eb="11">
      <t>シュッキン</t>
    </rPh>
    <rPh sb="12" eb="16">
      <t>ホウテイキュウジツ</t>
    </rPh>
    <rPh sb="22" eb="26">
      <t>ショテイジカン</t>
    </rPh>
    <rPh sb="27" eb="28">
      <t>タ</t>
    </rPh>
    <rPh sb="29" eb="32">
      <t>ジカンガイ</t>
    </rPh>
    <rPh sb="32" eb="33">
      <t>ラン</t>
    </rPh>
    <rPh sb="34" eb="36">
      <t>サクジョ</t>
    </rPh>
    <rPh sb="38" eb="42">
      <t>ロウドウジカン</t>
    </rPh>
    <rPh sb="43" eb="45">
      <t>ニュウリョク</t>
    </rPh>
    <phoneticPr fontId="1"/>
  </si>
  <si>
    <t>⑦所定労働時間を超えた場合（土曜日出勤など）は、所定時間を削除し、時間外（法内と法外）に記入してください。</t>
    <rPh sb="1" eb="3">
      <t>ショテイ</t>
    </rPh>
    <rPh sb="3" eb="7">
      <t>ロウドウジカン</t>
    </rPh>
    <rPh sb="8" eb="9">
      <t>コ</t>
    </rPh>
    <rPh sb="11" eb="13">
      <t>バアイ</t>
    </rPh>
    <rPh sb="14" eb="17">
      <t>ドヨウビ</t>
    </rPh>
    <rPh sb="17" eb="19">
      <t>シュッキン</t>
    </rPh>
    <rPh sb="24" eb="28">
      <t>ショテイジカン</t>
    </rPh>
    <rPh sb="29" eb="31">
      <t>サクジョ</t>
    </rPh>
    <rPh sb="33" eb="36">
      <t>ジカンガイ</t>
    </rPh>
    <rPh sb="37" eb="39">
      <t>ホウナイ</t>
    </rPh>
    <rPh sb="40" eb="42">
      <t>ホウガイ</t>
    </rPh>
    <rPh sb="44" eb="46">
      <t>キニュウ</t>
    </rPh>
    <phoneticPr fontId="1"/>
  </si>
  <si>
    <t>※⑥や⑦などは手計算で入力が必要です。そのため、EからIは計算式を消して数値を入力できるようにしてます。</t>
    <rPh sb="7" eb="10">
      <t>テケイサン</t>
    </rPh>
    <rPh sb="11" eb="13">
      <t>ニュウリョク</t>
    </rPh>
    <rPh sb="14" eb="16">
      <t>ヒツヨウ</t>
    </rPh>
    <rPh sb="29" eb="32">
      <t>ケイサンシキ</t>
    </rPh>
    <rPh sb="33" eb="34">
      <t>ケ</t>
    </rPh>
    <rPh sb="36" eb="38">
      <t>スウチ</t>
    </rPh>
    <rPh sb="39" eb="41">
      <t>ニュウリョク</t>
    </rPh>
    <phoneticPr fontId="1"/>
  </si>
  <si>
    <t>※2023年4月より時間外の法定外が６０時間を超えた分は、時間外賃金は５０％増になります。</t>
    <rPh sb="5" eb="6">
      <t>ネン</t>
    </rPh>
    <rPh sb="7" eb="8">
      <t>ガツ</t>
    </rPh>
    <rPh sb="10" eb="13">
      <t>ジカンガイ</t>
    </rPh>
    <rPh sb="14" eb="17">
      <t>ホウテイガイ</t>
    </rPh>
    <rPh sb="20" eb="22">
      <t>ジカン</t>
    </rPh>
    <rPh sb="23" eb="24">
      <t>コ</t>
    </rPh>
    <rPh sb="26" eb="27">
      <t>ブン</t>
    </rPh>
    <rPh sb="29" eb="32">
      <t>ジカンガイ</t>
    </rPh>
    <rPh sb="32" eb="34">
      <t>チンギン</t>
    </rPh>
    <rPh sb="38" eb="39">
      <t>ゾウ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</si>
</sst>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[h]:mm"/>
    <numFmt numFmtId="177" formatCode="0.00_ "/>
    <numFmt numFmtId="178" formatCode="#,##0_ "/>
    <numFmt numFmtId="179" formatCode="#,##0_);[Red]\(#,##0\)"/>
    <numFmt numFmtId="180" formatCode="#,##0_);\(#,##0\)"/>
    <numFmt numFmtId="181" formatCode="d&quot;日(&quot;aaa&quot;)&quot;"/>
    <numFmt numFmtId="182" formatCode="h:mm;@"/>
    <numFmt numFmtId="183" formatCode="0_);[Red]\(0\)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6"/>
      <color theme="1"/>
      <name val="ＭＳ ゴシック"/>
      <family val="3"/>
      <charset val="128"/>
    </font>
    <font>
      <u/>
      <sz val="16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20" fontId="3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20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7" fontId="3" fillId="0" borderId="0" xfId="0" applyNumberFormat="1" applyFont="1">
      <alignment vertical="center"/>
    </xf>
    <xf numFmtId="177" fontId="2" fillId="0" borderId="0" xfId="0" applyNumberFormat="1" applyFont="1" applyAlignment="1">
      <alignment horizontal="center" vertical="center"/>
    </xf>
    <xf numFmtId="178" fontId="3" fillId="0" borderId="0" xfId="0" applyNumberFormat="1" applyFont="1">
      <alignment vertical="center"/>
    </xf>
    <xf numFmtId="179" fontId="2" fillId="0" borderId="0" xfId="0" applyNumberFormat="1" applyFont="1" applyAlignment="1">
      <alignment horizontal="center" vertical="center"/>
    </xf>
    <xf numFmtId="180" fontId="2" fillId="0" borderId="0" xfId="1" applyNumberFormat="1" applyFont="1" applyAlignment="1">
      <alignment horizontal="center" vertical="center"/>
    </xf>
    <xf numFmtId="180" fontId="2" fillId="0" borderId="0" xfId="0" applyNumberFormat="1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20" fontId="3" fillId="0" borderId="1" xfId="0" applyNumberFormat="1" applyFont="1" applyBorder="1" applyAlignment="1" applyProtection="1">
      <alignment horizontal="center" vertical="center"/>
      <protection locked="0"/>
    </xf>
    <xf numFmtId="20" fontId="3" fillId="0" borderId="0" xfId="0" applyNumberFormat="1" applyFont="1" applyProtection="1">
      <alignment vertical="center"/>
      <protection locked="0"/>
    </xf>
    <xf numFmtId="177" fontId="3" fillId="0" borderId="0" xfId="0" applyNumberFormat="1" applyFont="1" applyProtection="1">
      <alignment vertical="center"/>
      <protection locked="0"/>
    </xf>
    <xf numFmtId="38" fontId="3" fillId="0" borderId="0" xfId="1" applyFont="1" applyProtection="1">
      <alignment vertical="center"/>
      <protection locked="0"/>
    </xf>
    <xf numFmtId="20" fontId="3" fillId="0" borderId="0" xfId="0" applyNumberFormat="1" applyFont="1" applyAlignment="1">
      <alignment horizontal="center" vertical="center"/>
    </xf>
    <xf numFmtId="0" fontId="4" fillId="0" borderId="0" xfId="0" applyFont="1">
      <alignment vertical="center"/>
    </xf>
    <xf numFmtId="0" fontId="6" fillId="0" borderId="0" xfId="0" applyFont="1" applyProtection="1">
      <alignment vertical="center"/>
      <protection locked="0"/>
    </xf>
    <xf numFmtId="176" fontId="3" fillId="0" borderId="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181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 applyProtection="1">
      <alignment horizontal="center" vertical="center"/>
      <protection locked="0"/>
    </xf>
    <xf numFmtId="182" fontId="3" fillId="0" borderId="0" xfId="0" applyNumberFormat="1" applyFont="1" applyAlignment="1" applyProtection="1">
      <alignment horizontal="center" vertical="center"/>
      <protection locked="0"/>
    </xf>
    <xf numFmtId="20" fontId="3" fillId="0" borderId="0" xfId="0" applyNumberFormat="1" applyFont="1" applyAlignment="1" applyProtection="1">
      <alignment horizontal="center" vertical="center"/>
      <protection locked="0"/>
    </xf>
    <xf numFmtId="176" fontId="2" fillId="0" borderId="0" xfId="0" applyNumberFormat="1" applyFont="1" applyProtection="1">
      <alignment vertical="center"/>
      <protection locked="0"/>
    </xf>
    <xf numFmtId="0" fontId="3" fillId="0" borderId="1" xfId="0" applyFont="1" applyBorder="1" applyAlignment="1">
      <alignment horizontal="center" vertical="center"/>
    </xf>
    <xf numFmtId="182" fontId="3" fillId="0" borderId="1" xfId="0" applyNumberFormat="1" applyFont="1" applyBorder="1" applyAlignment="1" applyProtection="1">
      <alignment horizontal="center" vertical="center"/>
      <protection locked="0"/>
    </xf>
    <xf numFmtId="181" fontId="3" fillId="0" borderId="5" xfId="0" applyNumberFormat="1" applyFont="1" applyBorder="1" applyAlignment="1">
      <alignment horizontal="center" vertical="center"/>
    </xf>
    <xf numFmtId="181" fontId="3" fillId="0" borderId="7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 applyProtection="1">
      <alignment horizontal="center" vertical="center"/>
      <protection locked="0"/>
    </xf>
    <xf numFmtId="182" fontId="3" fillId="0" borderId="8" xfId="0" applyNumberFormat="1" applyFont="1" applyBorder="1" applyAlignment="1" applyProtection="1">
      <alignment horizontal="center" vertical="center"/>
      <protection locked="0"/>
    </xf>
    <xf numFmtId="20" fontId="3" fillId="0" borderId="8" xfId="0" applyNumberFormat="1" applyFont="1" applyBorder="1" applyAlignment="1" applyProtection="1">
      <alignment horizontal="center" vertical="center"/>
      <protection locked="0"/>
    </xf>
    <xf numFmtId="181" fontId="2" fillId="0" borderId="2" xfId="0" applyNumberFormat="1" applyFont="1" applyBorder="1" applyAlignment="1">
      <alignment horizontal="left" vertical="center"/>
    </xf>
    <xf numFmtId="183" fontId="2" fillId="0" borderId="4" xfId="0" applyNumberFormat="1" applyFont="1" applyBorder="1" applyAlignment="1" applyProtection="1">
      <alignment horizontal="right" vertical="center"/>
      <protection locked="0"/>
    </xf>
    <xf numFmtId="14" fontId="2" fillId="0" borderId="5" xfId="0" applyNumberFormat="1" applyFont="1" applyBorder="1">
      <alignment vertical="center"/>
    </xf>
    <xf numFmtId="176" fontId="2" fillId="0" borderId="6" xfId="0" applyNumberFormat="1" applyFont="1" applyBorder="1" applyAlignment="1">
      <alignment horizontal="right" vertical="center"/>
    </xf>
    <xf numFmtId="0" fontId="2" fillId="0" borderId="7" xfId="0" applyFont="1" applyBorder="1">
      <alignment vertical="center"/>
    </xf>
    <xf numFmtId="176" fontId="2" fillId="0" borderId="9" xfId="0" applyNumberFormat="1" applyFont="1" applyBorder="1" applyAlignment="1">
      <alignment horizontal="right" vertical="center"/>
    </xf>
    <xf numFmtId="20" fontId="2" fillId="0" borderId="0" xfId="0" applyNumberFormat="1" applyFont="1" applyAlignment="1" applyProtection="1">
      <alignment horizontal="center" vertical="center"/>
      <protection locked="0"/>
    </xf>
    <xf numFmtId="20" fontId="2" fillId="0" borderId="0" xfId="0" applyNumberFormat="1" applyFont="1" applyProtection="1">
      <alignment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0" fontId="2" fillId="0" borderId="9" xfId="0" applyFont="1" applyBorder="1" applyAlignment="1" applyProtection="1">
      <alignment horizontal="center" vertical="center"/>
      <protection locked="0"/>
    </xf>
    <xf numFmtId="20" fontId="3" fillId="0" borderId="1" xfId="0" applyNumberFormat="1" applyFont="1" applyBorder="1" applyAlignment="1">
      <alignment horizontal="center" vertical="center"/>
    </xf>
    <xf numFmtId="20" fontId="3" fillId="0" borderId="8" xfId="0" applyNumberFormat="1" applyFont="1" applyBorder="1" applyAlignment="1">
      <alignment horizontal="center" vertical="center"/>
    </xf>
    <xf numFmtId="0" fontId="6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20" fontId="3" fillId="0" borderId="0" xfId="0" applyNumberFormat="1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2">
    <dxf>
      <font>
        <color rgb="FFFF0000"/>
      </font>
    </dxf>
    <dxf>
      <font>
        <color rgb="FF0070C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472BA-BEDF-45DD-9D80-5E51CA5A6E84}">
  <dimension ref="A1:Q46"/>
  <sheetViews>
    <sheetView tabSelected="1" zoomScaleNormal="100" workbookViewId="0">
      <selection activeCell="Q15" sqref="Q15"/>
    </sheetView>
  </sheetViews>
  <sheetFormatPr defaultColWidth="9" defaultRowHeight="17.25" x14ac:dyDescent="0.4"/>
  <cols>
    <col min="1" max="1" width="10.875" style="2" customWidth="1"/>
    <col min="2" max="3" width="7.375" style="4" customWidth="1"/>
    <col min="4" max="9" width="6.375" style="4" customWidth="1"/>
    <col min="10" max="10" width="8.625" style="4" customWidth="1"/>
    <col min="11" max="11" width="7.125" style="4" bestFit="1" customWidth="1"/>
    <col min="12" max="12" width="1.5" style="2" customWidth="1"/>
    <col min="13" max="14" width="1.375" style="4" customWidth="1"/>
    <col min="15" max="15" width="1.375" style="2" customWidth="1"/>
    <col min="16" max="16" width="11.125" style="2" bestFit="1" customWidth="1"/>
    <col min="17" max="16384" width="9" style="2"/>
  </cols>
  <sheetData>
    <row r="1" spans="1:17" ht="36.6" customHeight="1" x14ac:dyDescent="0.4">
      <c r="A1" s="59" t="s">
        <v>3</v>
      </c>
      <c r="B1" s="59"/>
      <c r="C1" s="21" t="s">
        <v>24</v>
      </c>
      <c r="D1" s="21"/>
      <c r="E1" s="1" t="s">
        <v>25</v>
      </c>
      <c r="F1" s="57"/>
      <c r="G1" s="58"/>
      <c r="H1" s="58"/>
      <c r="I1" s="58"/>
      <c r="J1" s="58"/>
      <c r="K1" s="58"/>
      <c r="L1" s="21"/>
      <c r="M1" s="21"/>
      <c r="N1" s="21"/>
    </row>
    <row r="2" spans="1:17" ht="23.1" customHeight="1" x14ac:dyDescent="0.4">
      <c r="A2" s="15">
        <v>2022</v>
      </c>
      <c r="B2" s="5" t="s">
        <v>2</v>
      </c>
      <c r="C2" s="4" t="s">
        <v>10</v>
      </c>
      <c r="D2" s="43">
        <v>0.33333333333333331</v>
      </c>
      <c r="E2" s="4" t="s">
        <v>9</v>
      </c>
      <c r="F2" s="44">
        <v>0.70833333333333337</v>
      </c>
      <c r="G2" s="44"/>
      <c r="H2" s="69" t="s">
        <v>20</v>
      </c>
      <c r="I2" s="69"/>
      <c r="J2" s="69"/>
      <c r="K2" s="7">
        <f>$F$2-$D$2-$D$3</f>
        <v>0.31250000000000006</v>
      </c>
      <c r="M2" s="22"/>
      <c r="N2" s="22"/>
      <c r="Q2" s="2" t="s">
        <v>34</v>
      </c>
    </row>
    <row r="3" spans="1:17" ht="21.95" customHeight="1" thickBot="1" x14ac:dyDescent="0.45">
      <c r="A3" s="15">
        <v>11</v>
      </c>
      <c r="B3" s="5" t="s">
        <v>1</v>
      </c>
      <c r="C3" s="4" t="s">
        <v>4</v>
      </c>
      <c r="D3" s="43">
        <v>6.25E-2</v>
      </c>
      <c r="F3" s="20"/>
      <c r="H3" s="70" t="s">
        <v>21</v>
      </c>
      <c r="I3" s="70"/>
      <c r="J3" s="70"/>
      <c r="K3" s="7">
        <f>$P$10-($F$2-$D$2-$D$3)</f>
        <v>2.0833333333333259E-2</v>
      </c>
      <c r="M3" s="22"/>
      <c r="N3" s="22"/>
      <c r="Q3" s="2" t="s">
        <v>31</v>
      </c>
    </row>
    <row r="4" spans="1:17" ht="20.100000000000001" customHeight="1" x14ac:dyDescent="0.4">
      <c r="A4" s="62" t="s">
        <v>0</v>
      </c>
      <c r="B4" s="64" t="s">
        <v>12</v>
      </c>
      <c r="C4" s="64" t="s">
        <v>13</v>
      </c>
      <c r="D4" s="64" t="s">
        <v>14</v>
      </c>
      <c r="E4" s="64" t="s">
        <v>15</v>
      </c>
      <c r="F4" s="66" t="s">
        <v>5</v>
      </c>
      <c r="G4" s="66"/>
      <c r="H4" s="66"/>
      <c r="I4" s="66"/>
      <c r="J4" s="66" t="s">
        <v>18</v>
      </c>
      <c r="K4" s="67" t="s">
        <v>8</v>
      </c>
      <c r="M4" s="24"/>
      <c r="N4" s="24"/>
      <c r="Q4" s="2" t="s">
        <v>32</v>
      </c>
    </row>
    <row r="5" spans="1:17" ht="20.100000000000001" customHeight="1" x14ac:dyDescent="0.4">
      <c r="A5" s="63"/>
      <c r="B5" s="65"/>
      <c r="C5" s="65"/>
      <c r="D5" s="65"/>
      <c r="E5" s="65"/>
      <c r="F5" s="30" t="s">
        <v>17</v>
      </c>
      <c r="G5" s="30" t="s">
        <v>16</v>
      </c>
      <c r="H5" s="30" t="s">
        <v>11</v>
      </c>
      <c r="I5" s="30" t="s">
        <v>7</v>
      </c>
      <c r="J5" s="65"/>
      <c r="K5" s="68"/>
      <c r="L5" s="4"/>
      <c r="Q5" s="2" t="s">
        <v>33</v>
      </c>
    </row>
    <row r="6" spans="1:17" ht="18" customHeight="1" x14ac:dyDescent="0.4">
      <c r="A6" s="32">
        <f>DATE($A$2,$A$3,1)</f>
        <v>44866</v>
      </c>
      <c r="B6" s="23"/>
      <c r="C6" s="23"/>
      <c r="D6" s="31"/>
      <c r="E6" s="16" t="str">
        <f>IF($B6="","",IF(C6-B6-D6&gt;$K$2,$K$2,C6-B6-D6))</f>
        <v/>
      </c>
      <c r="F6" s="16" t="str">
        <f>IF($B6="","",IF($C6-$B6-$D6&lt;=$K$2,0,IF($C6-$B6-$D6&gt;=$P$10,$K$3,C6-B6-D6-$K$2)))</f>
        <v/>
      </c>
      <c r="G6" s="16" t="str">
        <f>IF($B6="","",IF($C6-$B6-$D6&lt;=$P$10,0,$C6-$B6-$D6-$P$10))</f>
        <v/>
      </c>
      <c r="H6" s="16" t="str">
        <f>IF($B6="","",IF($C6&lt;=$P$12,0,$C6-$P$12))</f>
        <v/>
      </c>
      <c r="I6" s="23"/>
      <c r="J6" s="55" t="str">
        <f t="shared" ref="J6:J36" si="0">IF($B6="","",$E6+$F6+$G6+$H6+$I6)</f>
        <v/>
      </c>
      <c r="K6" s="45"/>
      <c r="M6" s="20"/>
      <c r="N6" s="20"/>
      <c r="Q6" s="2" t="s">
        <v>35</v>
      </c>
    </row>
    <row r="7" spans="1:17" ht="18" customHeight="1" x14ac:dyDescent="0.4">
      <c r="A7" s="32">
        <f t="shared" ref="A7:A33" si="1">IF(A6=EOMONTH($A$6,0),"",A6+1)</f>
        <v>44867</v>
      </c>
      <c r="B7" s="23"/>
      <c r="C7" s="23"/>
      <c r="D7" s="31"/>
      <c r="E7" s="16" t="str">
        <f t="shared" ref="E7:E36" si="2">IF($B7="","",IF(C7-B7-D7&gt;$K$2,$K$2,C7-B7-D7))</f>
        <v/>
      </c>
      <c r="F7" s="16" t="str">
        <f t="shared" ref="F7:F36" si="3">IF($B7="","",IF($C7-$B7-$D7&lt;=$K$2,0,IF($C7-$B7-$D7&gt;=$P$10,$K$3,C7-B7-D7-$K$2)))</f>
        <v/>
      </c>
      <c r="G7" s="16" t="str">
        <f>IF($B7="","",IF($C7-$B7-$D7&lt;=$P$10,0,$C7-$B7-$D7-$P$10))</f>
        <v/>
      </c>
      <c r="H7" s="16" t="str">
        <f t="shared" ref="H7:H36" si="4">IF($B7="","",IF($C7&lt;=$P$12,0,$C7-$P$12))</f>
        <v/>
      </c>
      <c r="I7" s="23"/>
      <c r="J7" s="55" t="str">
        <f t="shared" si="0"/>
        <v/>
      </c>
      <c r="K7" s="45"/>
      <c r="M7" s="20"/>
      <c r="N7" s="20"/>
      <c r="P7" s="17"/>
      <c r="Q7" s="2" t="s">
        <v>36</v>
      </c>
    </row>
    <row r="8" spans="1:17" ht="18" customHeight="1" x14ac:dyDescent="0.4">
      <c r="A8" s="32">
        <f t="shared" si="1"/>
        <v>44868</v>
      </c>
      <c r="B8" s="23"/>
      <c r="C8" s="23"/>
      <c r="D8" s="31"/>
      <c r="E8" s="16" t="str">
        <f t="shared" si="2"/>
        <v/>
      </c>
      <c r="F8" s="16" t="str">
        <f t="shared" si="3"/>
        <v/>
      </c>
      <c r="G8" s="16" t="str">
        <f>IF($B8="","",IF($C8-$B8-$D8&lt;=$P$10,0,$C8-$B8-$D8-$P$10))</f>
        <v/>
      </c>
      <c r="H8" s="16" t="str">
        <f t="shared" si="4"/>
        <v/>
      </c>
      <c r="I8" s="23"/>
      <c r="J8" s="55" t="str">
        <f t="shared" si="0"/>
        <v/>
      </c>
      <c r="K8" s="45"/>
      <c r="M8" s="20"/>
      <c r="N8" s="20"/>
      <c r="Q8" s="2" t="s">
        <v>37</v>
      </c>
    </row>
    <row r="9" spans="1:17" ht="18" customHeight="1" x14ac:dyDescent="0.4">
      <c r="A9" s="32">
        <f t="shared" si="1"/>
        <v>44869</v>
      </c>
      <c r="B9" s="23"/>
      <c r="C9" s="23"/>
      <c r="D9" s="31"/>
      <c r="E9" s="16" t="str">
        <f t="shared" si="2"/>
        <v/>
      </c>
      <c r="F9" s="16" t="str">
        <f t="shared" si="3"/>
        <v/>
      </c>
      <c r="G9" s="16" t="str">
        <f>IF($B9="","",IF($C9-$B9-$D9&lt;=$P$10,0,$C9-$B9-$D9-$P$10))</f>
        <v/>
      </c>
      <c r="H9" s="16" t="str">
        <f t="shared" si="4"/>
        <v/>
      </c>
      <c r="I9" s="23"/>
      <c r="J9" s="55" t="str">
        <f t="shared" si="0"/>
        <v/>
      </c>
      <c r="K9" s="45"/>
      <c r="M9" s="20"/>
      <c r="N9" s="20"/>
      <c r="P9" s="2" t="s">
        <v>22</v>
      </c>
      <c r="Q9" s="2" t="s">
        <v>38</v>
      </c>
    </row>
    <row r="10" spans="1:17" ht="18" customHeight="1" x14ac:dyDescent="0.4">
      <c r="A10" s="32">
        <f t="shared" si="1"/>
        <v>44870</v>
      </c>
      <c r="B10" s="23"/>
      <c r="C10" s="23"/>
      <c r="D10" s="31"/>
      <c r="E10" s="16" t="str">
        <f t="shared" si="2"/>
        <v/>
      </c>
      <c r="F10" s="16" t="str">
        <f t="shared" si="3"/>
        <v/>
      </c>
      <c r="G10" s="16" t="str">
        <f t="shared" ref="G10:G33" si="5">IF($B10="","",IF($C10-$B10-$D10&lt;=$P$10,0,$C10-$B10-$D10-$P$10))</f>
        <v/>
      </c>
      <c r="H10" s="16" t="str">
        <f t="shared" si="4"/>
        <v/>
      </c>
      <c r="I10" s="23"/>
      <c r="J10" s="55" t="str">
        <f t="shared" si="0"/>
        <v/>
      </c>
      <c r="K10" s="45"/>
      <c r="M10" s="20"/>
      <c r="N10" s="20"/>
      <c r="P10" s="3">
        <v>0.33333333333333331</v>
      </c>
      <c r="Q10" s="2" t="s">
        <v>39</v>
      </c>
    </row>
    <row r="11" spans="1:17" ht="18" customHeight="1" x14ac:dyDescent="0.4">
      <c r="A11" s="32">
        <f t="shared" si="1"/>
        <v>44871</v>
      </c>
      <c r="B11" s="23"/>
      <c r="C11" s="23"/>
      <c r="D11" s="31"/>
      <c r="E11" s="16" t="str">
        <f t="shared" si="2"/>
        <v/>
      </c>
      <c r="F11" s="16" t="str">
        <f t="shared" si="3"/>
        <v/>
      </c>
      <c r="G11" s="16" t="str">
        <f t="shared" si="5"/>
        <v/>
      </c>
      <c r="H11" s="16" t="str">
        <f t="shared" si="4"/>
        <v/>
      </c>
      <c r="I11" s="23"/>
      <c r="J11" s="55" t="str">
        <f t="shared" si="0"/>
        <v/>
      </c>
      <c r="K11" s="45"/>
      <c r="M11" s="20"/>
      <c r="N11" s="20"/>
      <c r="P11" s="3" t="s">
        <v>23</v>
      </c>
      <c r="Q11" s="2" t="s">
        <v>40</v>
      </c>
    </row>
    <row r="12" spans="1:17" ht="18" customHeight="1" x14ac:dyDescent="0.4">
      <c r="A12" s="32">
        <f t="shared" si="1"/>
        <v>44872</v>
      </c>
      <c r="B12" s="23"/>
      <c r="C12" s="23"/>
      <c r="D12" s="31"/>
      <c r="E12" s="16" t="str">
        <f t="shared" si="2"/>
        <v/>
      </c>
      <c r="F12" s="16" t="str">
        <f t="shared" si="3"/>
        <v/>
      </c>
      <c r="G12" s="16" t="str">
        <f t="shared" si="5"/>
        <v/>
      </c>
      <c r="H12" s="16" t="str">
        <f t="shared" si="4"/>
        <v/>
      </c>
      <c r="I12" s="23"/>
      <c r="J12" s="55" t="str">
        <f t="shared" si="0"/>
        <v/>
      </c>
      <c r="K12" s="45"/>
      <c r="M12" s="20"/>
      <c r="N12" s="20"/>
      <c r="P12" s="3">
        <v>0.91666666666666663</v>
      </c>
    </row>
    <row r="13" spans="1:17" ht="18" customHeight="1" x14ac:dyDescent="0.4">
      <c r="A13" s="32">
        <f t="shared" si="1"/>
        <v>44873</v>
      </c>
      <c r="B13" s="23"/>
      <c r="C13" s="23"/>
      <c r="D13" s="31"/>
      <c r="E13" s="16" t="str">
        <f t="shared" si="2"/>
        <v/>
      </c>
      <c r="F13" s="16" t="str">
        <f t="shared" si="3"/>
        <v/>
      </c>
      <c r="G13" s="16" t="str">
        <f t="shared" si="5"/>
        <v/>
      </c>
      <c r="H13" s="16" t="str">
        <f t="shared" si="4"/>
        <v/>
      </c>
      <c r="I13" s="23"/>
      <c r="J13" s="55" t="str">
        <f t="shared" si="0"/>
        <v/>
      </c>
      <c r="K13" s="45"/>
      <c r="M13" s="20"/>
      <c r="N13" s="20"/>
      <c r="P13" s="3"/>
    </row>
    <row r="14" spans="1:17" ht="18" customHeight="1" x14ac:dyDescent="0.4">
      <c r="A14" s="32">
        <f t="shared" si="1"/>
        <v>44874</v>
      </c>
      <c r="B14" s="23"/>
      <c r="C14" s="23"/>
      <c r="D14" s="31"/>
      <c r="E14" s="16" t="str">
        <f t="shared" si="2"/>
        <v/>
      </c>
      <c r="F14" s="16" t="str">
        <f t="shared" si="3"/>
        <v/>
      </c>
      <c r="G14" s="16" t="str">
        <f t="shared" si="5"/>
        <v/>
      </c>
      <c r="H14" s="16" t="str">
        <f t="shared" si="4"/>
        <v/>
      </c>
      <c r="I14" s="23"/>
      <c r="J14" s="55" t="str">
        <f t="shared" si="0"/>
        <v/>
      </c>
      <c r="K14" s="45"/>
      <c r="M14" s="20"/>
      <c r="N14" s="20"/>
    </row>
    <row r="15" spans="1:17" ht="18" customHeight="1" x14ac:dyDescent="0.4">
      <c r="A15" s="32">
        <f t="shared" si="1"/>
        <v>44875</v>
      </c>
      <c r="B15" s="23"/>
      <c r="C15" s="23"/>
      <c r="D15" s="31"/>
      <c r="E15" s="16" t="str">
        <f t="shared" si="2"/>
        <v/>
      </c>
      <c r="F15" s="16" t="str">
        <f t="shared" si="3"/>
        <v/>
      </c>
      <c r="G15" s="16" t="str">
        <f t="shared" si="5"/>
        <v/>
      </c>
      <c r="H15" s="16" t="str">
        <f t="shared" si="4"/>
        <v/>
      </c>
      <c r="I15" s="23"/>
      <c r="J15" s="55" t="str">
        <f t="shared" si="0"/>
        <v/>
      </c>
      <c r="K15" s="45"/>
      <c r="M15" s="20"/>
      <c r="N15" s="20"/>
      <c r="P15" s="18"/>
    </row>
    <row r="16" spans="1:17" ht="18" customHeight="1" x14ac:dyDescent="0.4">
      <c r="A16" s="32">
        <f t="shared" si="1"/>
        <v>44876</v>
      </c>
      <c r="B16" s="23"/>
      <c r="C16" s="23"/>
      <c r="D16" s="31"/>
      <c r="E16" s="16" t="str">
        <f t="shared" si="2"/>
        <v/>
      </c>
      <c r="F16" s="16" t="str">
        <f t="shared" si="3"/>
        <v/>
      </c>
      <c r="G16" s="16" t="str">
        <f t="shared" si="5"/>
        <v/>
      </c>
      <c r="H16" s="16" t="str">
        <f t="shared" si="4"/>
        <v/>
      </c>
      <c r="I16" s="23"/>
      <c r="J16" s="55" t="str">
        <f t="shared" si="0"/>
        <v/>
      </c>
      <c r="K16" s="45"/>
      <c r="M16" s="20"/>
      <c r="N16" s="20"/>
    </row>
    <row r="17" spans="1:17" ht="18" customHeight="1" x14ac:dyDescent="0.4">
      <c r="A17" s="32">
        <f t="shared" si="1"/>
        <v>44877</v>
      </c>
      <c r="B17" s="23"/>
      <c r="C17" s="23"/>
      <c r="D17" s="31"/>
      <c r="E17" s="16" t="str">
        <f t="shared" si="2"/>
        <v/>
      </c>
      <c r="F17" s="16" t="str">
        <f t="shared" si="3"/>
        <v/>
      </c>
      <c r="G17" s="16" t="str">
        <f t="shared" si="5"/>
        <v/>
      </c>
      <c r="H17" s="16" t="str">
        <f t="shared" si="4"/>
        <v/>
      </c>
      <c r="I17" s="23"/>
      <c r="J17" s="55" t="str">
        <f t="shared" si="0"/>
        <v/>
      </c>
      <c r="K17" s="45"/>
      <c r="M17" s="20"/>
      <c r="N17" s="20"/>
    </row>
    <row r="18" spans="1:17" ht="18" customHeight="1" x14ac:dyDescent="0.4">
      <c r="A18" s="32">
        <f t="shared" si="1"/>
        <v>44878</v>
      </c>
      <c r="B18" s="23"/>
      <c r="C18" s="23"/>
      <c r="D18" s="31"/>
      <c r="E18" s="16" t="str">
        <f t="shared" si="2"/>
        <v/>
      </c>
      <c r="F18" s="16" t="str">
        <f t="shared" si="3"/>
        <v/>
      </c>
      <c r="G18" s="16" t="str">
        <f t="shared" si="5"/>
        <v/>
      </c>
      <c r="H18" s="16" t="str">
        <f t="shared" si="4"/>
        <v/>
      </c>
      <c r="I18" s="23"/>
      <c r="J18" s="55" t="str">
        <f t="shared" si="0"/>
        <v/>
      </c>
      <c r="K18" s="45"/>
      <c r="M18" s="20"/>
      <c r="N18" s="20"/>
      <c r="P18" s="9"/>
    </row>
    <row r="19" spans="1:17" ht="18" customHeight="1" x14ac:dyDescent="0.4">
      <c r="A19" s="32">
        <f t="shared" si="1"/>
        <v>44879</v>
      </c>
      <c r="B19" s="23"/>
      <c r="C19" s="23"/>
      <c r="D19" s="31"/>
      <c r="E19" s="16" t="str">
        <f t="shared" si="2"/>
        <v/>
      </c>
      <c r="F19" s="16" t="str">
        <f t="shared" si="3"/>
        <v/>
      </c>
      <c r="G19" s="16" t="str">
        <f t="shared" si="5"/>
        <v/>
      </c>
      <c r="H19" s="16" t="str">
        <f t="shared" si="4"/>
        <v/>
      </c>
      <c r="I19" s="23"/>
      <c r="J19" s="55" t="str">
        <f t="shared" si="0"/>
        <v/>
      </c>
      <c r="K19" s="45"/>
      <c r="M19" s="20"/>
      <c r="N19" s="20"/>
    </row>
    <row r="20" spans="1:17" ht="18" customHeight="1" x14ac:dyDescent="0.4">
      <c r="A20" s="32">
        <f t="shared" si="1"/>
        <v>44880</v>
      </c>
      <c r="B20" s="23"/>
      <c r="C20" s="23"/>
      <c r="D20" s="31"/>
      <c r="E20" s="16" t="str">
        <f t="shared" si="2"/>
        <v/>
      </c>
      <c r="F20" s="16" t="str">
        <f t="shared" si="3"/>
        <v/>
      </c>
      <c r="G20" s="16" t="str">
        <f t="shared" si="5"/>
        <v/>
      </c>
      <c r="H20" s="16" t="str">
        <f t="shared" si="4"/>
        <v/>
      </c>
      <c r="I20" s="23"/>
      <c r="J20" s="55" t="str">
        <f t="shared" si="0"/>
        <v/>
      </c>
      <c r="K20" s="45"/>
      <c r="M20" s="20"/>
      <c r="N20" s="20"/>
    </row>
    <row r="21" spans="1:17" ht="18" customHeight="1" x14ac:dyDescent="0.4">
      <c r="A21" s="32">
        <f t="shared" si="1"/>
        <v>44881</v>
      </c>
      <c r="B21" s="23"/>
      <c r="C21" s="23"/>
      <c r="D21" s="31"/>
      <c r="E21" s="16" t="str">
        <f t="shared" si="2"/>
        <v/>
      </c>
      <c r="F21" s="16" t="str">
        <f t="shared" si="3"/>
        <v/>
      </c>
      <c r="G21" s="16" t="str">
        <f t="shared" si="5"/>
        <v/>
      </c>
      <c r="H21" s="16" t="str">
        <f t="shared" si="4"/>
        <v/>
      </c>
      <c r="I21" s="23"/>
      <c r="J21" s="55" t="str">
        <f t="shared" si="0"/>
        <v/>
      </c>
      <c r="K21" s="45"/>
      <c r="M21" s="20"/>
      <c r="N21" s="20"/>
      <c r="P21" s="19"/>
    </row>
    <row r="22" spans="1:17" ht="18" customHeight="1" x14ac:dyDescent="0.4">
      <c r="A22" s="32">
        <f t="shared" si="1"/>
        <v>44882</v>
      </c>
      <c r="B22" s="23"/>
      <c r="C22" s="23"/>
      <c r="D22" s="31"/>
      <c r="E22" s="16" t="str">
        <f t="shared" si="2"/>
        <v/>
      </c>
      <c r="F22" s="16" t="str">
        <f t="shared" si="3"/>
        <v/>
      </c>
      <c r="G22" s="16" t="str">
        <f t="shared" si="5"/>
        <v/>
      </c>
      <c r="H22" s="16" t="str">
        <f t="shared" si="4"/>
        <v/>
      </c>
      <c r="I22" s="23"/>
      <c r="J22" s="55" t="str">
        <f t="shared" si="0"/>
        <v/>
      </c>
      <c r="K22" s="45"/>
      <c r="M22" s="20"/>
      <c r="N22" s="20"/>
    </row>
    <row r="23" spans="1:17" ht="18" customHeight="1" x14ac:dyDescent="0.4">
      <c r="A23" s="32">
        <f t="shared" si="1"/>
        <v>44883</v>
      </c>
      <c r="B23" s="23"/>
      <c r="C23" s="23"/>
      <c r="D23" s="31"/>
      <c r="E23" s="16" t="str">
        <f t="shared" si="2"/>
        <v/>
      </c>
      <c r="F23" s="16" t="str">
        <f t="shared" si="3"/>
        <v/>
      </c>
      <c r="G23" s="16" t="str">
        <f t="shared" si="5"/>
        <v/>
      </c>
      <c r="H23" s="16" t="str">
        <f t="shared" si="4"/>
        <v/>
      </c>
      <c r="I23" s="23"/>
      <c r="J23" s="55" t="str">
        <f t="shared" si="0"/>
        <v/>
      </c>
      <c r="K23" s="45"/>
      <c r="M23" s="20"/>
      <c r="N23" s="20"/>
    </row>
    <row r="24" spans="1:17" ht="18" customHeight="1" x14ac:dyDescent="0.4">
      <c r="A24" s="32">
        <f t="shared" si="1"/>
        <v>44884</v>
      </c>
      <c r="B24" s="23"/>
      <c r="C24" s="23"/>
      <c r="D24" s="31"/>
      <c r="E24" s="16" t="str">
        <f t="shared" si="2"/>
        <v/>
      </c>
      <c r="F24" s="16" t="str">
        <f t="shared" si="3"/>
        <v/>
      </c>
      <c r="G24" s="16" t="str">
        <f t="shared" si="5"/>
        <v/>
      </c>
      <c r="H24" s="16" t="str">
        <f t="shared" si="4"/>
        <v/>
      </c>
      <c r="I24" s="23"/>
      <c r="J24" s="55" t="str">
        <f t="shared" si="0"/>
        <v/>
      </c>
      <c r="K24" s="45"/>
      <c r="M24" s="20"/>
      <c r="N24" s="20"/>
    </row>
    <row r="25" spans="1:17" ht="18" customHeight="1" x14ac:dyDescent="0.4">
      <c r="A25" s="32">
        <f t="shared" si="1"/>
        <v>44885</v>
      </c>
      <c r="B25" s="23"/>
      <c r="C25" s="23"/>
      <c r="D25" s="31"/>
      <c r="E25" s="16" t="str">
        <f t="shared" si="2"/>
        <v/>
      </c>
      <c r="F25" s="16" t="str">
        <f t="shared" si="3"/>
        <v/>
      </c>
      <c r="G25" s="16" t="str">
        <f t="shared" si="5"/>
        <v/>
      </c>
      <c r="H25" s="16" t="str">
        <f t="shared" si="4"/>
        <v/>
      </c>
      <c r="I25" s="23"/>
      <c r="J25" s="55" t="str">
        <f t="shared" si="0"/>
        <v/>
      </c>
      <c r="K25" s="45"/>
      <c r="M25" s="20"/>
      <c r="N25" s="20"/>
    </row>
    <row r="26" spans="1:17" ht="18" customHeight="1" x14ac:dyDescent="0.4">
      <c r="A26" s="32">
        <f t="shared" si="1"/>
        <v>44886</v>
      </c>
      <c r="B26" s="23"/>
      <c r="C26" s="23"/>
      <c r="D26" s="31"/>
      <c r="E26" s="16" t="str">
        <f t="shared" si="2"/>
        <v/>
      </c>
      <c r="F26" s="16" t="str">
        <f t="shared" si="3"/>
        <v/>
      </c>
      <c r="G26" s="16" t="str">
        <f t="shared" si="5"/>
        <v/>
      </c>
      <c r="H26" s="16" t="str">
        <f t="shared" si="4"/>
        <v/>
      </c>
      <c r="I26" s="23"/>
      <c r="J26" s="55" t="str">
        <f t="shared" si="0"/>
        <v/>
      </c>
      <c r="K26" s="45"/>
      <c r="M26" s="20"/>
      <c r="N26" s="20"/>
    </row>
    <row r="27" spans="1:17" ht="18" customHeight="1" x14ac:dyDescent="0.4">
      <c r="A27" s="32">
        <f t="shared" si="1"/>
        <v>44887</v>
      </c>
      <c r="B27" s="23"/>
      <c r="C27" s="23"/>
      <c r="D27" s="31"/>
      <c r="E27" s="16" t="str">
        <f t="shared" si="2"/>
        <v/>
      </c>
      <c r="F27" s="16" t="str">
        <f t="shared" si="3"/>
        <v/>
      </c>
      <c r="G27" s="16" t="str">
        <f t="shared" si="5"/>
        <v/>
      </c>
      <c r="H27" s="16" t="str">
        <f t="shared" si="4"/>
        <v/>
      </c>
      <c r="I27" s="23"/>
      <c r="J27" s="55" t="str">
        <f t="shared" si="0"/>
        <v/>
      </c>
      <c r="K27" s="45"/>
      <c r="M27" s="20"/>
      <c r="N27" s="20"/>
    </row>
    <row r="28" spans="1:17" ht="18" customHeight="1" x14ac:dyDescent="0.4">
      <c r="A28" s="32">
        <f t="shared" si="1"/>
        <v>44888</v>
      </c>
      <c r="B28" s="23"/>
      <c r="C28" s="23"/>
      <c r="D28" s="31"/>
      <c r="E28" s="16" t="str">
        <f t="shared" si="2"/>
        <v/>
      </c>
      <c r="F28" s="16" t="str">
        <f t="shared" si="3"/>
        <v/>
      </c>
      <c r="G28" s="16" t="str">
        <f t="shared" si="5"/>
        <v/>
      </c>
      <c r="H28" s="16" t="str">
        <f t="shared" si="4"/>
        <v/>
      </c>
      <c r="I28" s="23"/>
      <c r="J28" s="55" t="str">
        <f t="shared" si="0"/>
        <v/>
      </c>
      <c r="K28" s="45"/>
      <c r="M28" s="20"/>
      <c r="N28" s="20"/>
    </row>
    <row r="29" spans="1:17" ht="18" customHeight="1" x14ac:dyDescent="0.4">
      <c r="A29" s="32">
        <f t="shared" si="1"/>
        <v>44889</v>
      </c>
      <c r="B29" s="23"/>
      <c r="C29" s="23"/>
      <c r="D29" s="31"/>
      <c r="E29" s="16" t="str">
        <f t="shared" si="2"/>
        <v/>
      </c>
      <c r="F29" s="16" t="str">
        <f t="shared" si="3"/>
        <v/>
      </c>
      <c r="G29" s="16" t="str">
        <f t="shared" si="5"/>
        <v/>
      </c>
      <c r="H29" s="16" t="str">
        <f t="shared" si="4"/>
        <v/>
      </c>
      <c r="I29" s="23"/>
      <c r="J29" s="55" t="str">
        <f t="shared" si="0"/>
        <v/>
      </c>
      <c r="K29" s="45"/>
      <c r="M29" s="20"/>
      <c r="N29" s="20"/>
    </row>
    <row r="30" spans="1:17" ht="18" customHeight="1" x14ac:dyDescent="0.4">
      <c r="A30" s="32">
        <f t="shared" si="1"/>
        <v>44890</v>
      </c>
      <c r="B30" s="23"/>
      <c r="C30" s="23"/>
      <c r="D30" s="31"/>
      <c r="E30" s="16" t="str">
        <f t="shared" si="2"/>
        <v/>
      </c>
      <c r="F30" s="16" t="str">
        <f t="shared" si="3"/>
        <v/>
      </c>
      <c r="G30" s="16" t="str">
        <f t="shared" si="5"/>
        <v/>
      </c>
      <c r="H30" s="16" t="str">
        <f t="shared" si="4"/>
        <v/>
      </c>
      <c r="I30" s="23"/>
      <c r="J30" s="55" t="str">
        <f t="shared" si="0"/>
        <v/>
      </c>
      <c r="K30" s="45"/>
      <c r="M30" s="20"/>
      <c r="N30" s="20"/>
      <c r="Q30" s="11"/>
    </row>
    <row r="31" spans="1:17" ht="18" customHeight="1" x14ac:dyDescent="0.4">
      <c r="A31" s="32">
        <f t="shared" si="1"/>
        <v>44891</v>
      </c>
      <c r="B31" s="23"/>
      <c r="C31" s="23"/>
      <c r="D31" s="31"/>
      <c r="E31" s="16" t="str">
        <f t="shared" si="2"/>
        <v/>
      </c>
      <c r="F31" s="16" t="str">
        <f t="shared" si="3"/>
        <v/>
      </c>
      <c r="G31" s="16" t="str">
        <f t="shared" si="5"/>
        <v/>
      </c>
      <c r="H31" s="16" t="str">
        <f t="shared" si="4"/>
        <v/>
      </c>
      <c r="I31" s="23"/>
      <c r="J31" s="55" t="str">
        <f t="shared" si="0"/>
        <v/>
      </c>
      <c r="K31" s="45"/>
      <c r="M31" s="20"/>
      <c r="N31" s="20"/>
    </row>
    <row r="32" spans="1:17" ht="18" customHeight="1" x14ac:dyDescent="0.4">
      <c r="A32" s="32">
        <f t="shared" si="1"/>
        <v>44892</v>
      </c>
      <c r="B32" s="23"/>
      <c r="C32" s="23"/>
      <c r="D32" s="31"/>
      <c r="E32" s="16" t="str">
        <f t="shared" si="2"/>
        <v/>
      </c>
      <c r="F32" s="16" t="str">
        <f t="shared" si="3"/>
        <v/>
      </c>
      <c r="G32" s="16" t="str">
        <f t="shared" si="5"/>
        <v/>
      </c>
      <c r="H32" s="16" t="str">
        <f t="shared" si="4"/>
        <v/>
      </c>
      <c r="I32" s="23"/>
      <c r="J32" s="55" t="str">
        <f t="shared" si="0"/>
        <v/>
      </c>
      <c r="K32" s="45"/>
      <c r="M32" s="20"/>
      <c r="N32" s="20"/>
    </row>
    <row r="33" spans="1:14" ht="18" customHeight="1" x14ac:dyDescent="0.4">
      <c r="A33" s="32">
        <f t="shared" si="1"/>
        <v>44893</v>
      </c>
      <c r="B33" s="23"/>
      <c r="C33" s="23"/>
      <c r="D33" s="31"/>
      <c r="E33" s="16" t="str">
        <f t="shared" si="2"/>
        <v/>
      </c>
      <c r="F33" s="16" t="str">
        <f t="shared" si="3"/>
        <v/>
      </c>
      <c r="G33" s="16" t="str">
        <f t="shared" si="5"/>
        <v/>
      </c>
      <c r="H33" s="16" t="str">
        <f t="shared" si="4"/>
        <v/>
      </c>
      <c r="I33" s="23"/>
      <c r="J33" s="55" t="str">
        <f t="shared" si="0"/>
        <v/>
      </c>
      <c r="K33" s="45"/>
      <c r="M33" s="20"/>
      <c r="N33" s="20"/>
    </row>
    <row r="34" spans="1:14" ht="18" customHeight="1" x14ac:dyDescent="0.4">
      <c r="A34" s="32">
        <f>IF(OR(A33="",A33=EOMONTH($A$6,0)),"",A33+1)</f>
        <v>44894</v>
      </c>
      <c r="B34" s="23"/>
      <c r="C34" s="23"/>
      <c r="D34" s="31"/>
      <c r="E34" s="16" t="str">
        <f t="shared" si="2"/>
        <v/>
      </c>
      <c r="F34" s="16" t="str">
        <f t="shared" si="3"/>
        <v/>
      </c>
      <c r="G34" s="16" t="str">
        <f>IF($B34="","",IF($C34-$B34-$D34&lt;=$P$10,0,$C34-$B34-$D34-$P$10))</f>
        <v/>
      </c>
      <c r="H34" s="16" t="str">
        <f t="shared" si="4"/>
        <v/>
      </c>
      <c r="I34" s="23"/>
      <c r="J34" s="55" t="str">
        <f t="shared" si="0"/>
        <v/>
      </c>
      <c r="K34" s="45"/>
      <c r="M34" s="20"/>
      <c r="N34" s="20"/>
    </row>
    <row r="35" spans="1:14" ht="18" customHeight="1" x14ac:dyDescent="0.4">
      <c r="A35" s="32">
        <f t="shared" ref="A35:A36" si="6">IF(OR(A34="",A34=EOMONTH($A$6,0)),"",A34+1)</f>
        <v>44895</v>
      </c>
      <c r="B35" s="23"/>
      <c r="C35" s="23"/>
      <c r="D35" s="31"/>
      <c r="E35" s="16" t="str">
        <f t="shared" si="2"/>
        <v/>
      </c>
      <c r="F35" s="16" t="str">
        <f t="shared" si="3"/>
        <v/>
      </c>
      <c r="G35" s="16" t="str">
        <f>IF($B35="","",IF($C35-$B35-$D35&lt;=$P$10,0,$C35-$B35-$D35-$P$10))</f>
        <v/>
      </c>
      <c r="H35" s="16" t="str">
        <f t="shared" si="4"/>
        <v/>
      </c>
      <c r="I35" s="23"/>
      <c r="J35" s="55" t="str">
        <f t="shared" si="0"/>
        <v/>
      </c>
      <c r="K35" s="45"/>
      <c r="M35" s="20"/>
      <c r="N35" s="20"/>
    </row>
    <row r="36" spans="1:14" ht="18" customHeight="1" thickBot="1" x14ac:dyDescent="0.45">
      <c r="A36" s="33" t="str">
        <f t="shared" si="6"/>
        <v/>
      </c>
      <c r="B36" s="34"/>
      <c r="C36" s="23"/>
      <c r="D36" s="35"/>
      <c r="E36" s="36" t="str">
        <f t="shared" si="2"/>
        <v/>
      </c>
      <c r="F36" s="36" t="str">
        <f t="shared" si="3"/>
        <v/>
      </c>
      <c r="G36" s="36" t="str">
        <f>IF($B36="","",IF($C36-$B36-$D36&lt;=$P$10,0,$C36-$B36-$D36-$P$10))</f>
        <v/>
      </c>
      <c r="H36" s="36" t="str">
        <f t="shared" si="4"/>
        <v/>
      </c>
      <c r="I36" s="34"/>
      <c r="J36" s="56" t="str">
        <f t="shared" si="0"/>
        <v/>
      </c>
      <c r="K36" s="46"/>
      <c r="M36" s="20"/>
      <c r="N36" s="20"/>
    </row>
    <row r="37" spans="1:14" ht="18" customHeight="1" thickBot="1" x14ac:dyDescent="0.45">
      <c r="A37" s="25"/>
      <c r="B37" s="26"/>
      <c r="C37" s="26"/>
      <c r="D37" s="27"/>
      <c r="E37" s="28"/>
      <c r="F37" s="28"/>
      <c r="G37" s="28"/>
      <c r="H37" s="28"/>
      <c r="I37" s="28"/>
      <c r="J37" s="28"/>
      <c r="K37" s="28"/>
      <c r="M37" s="20"/>
      <c r="N37" s="20"/>
    </row>
    <row r="38" spans="1:14" ht="18" customHeight="1" thickBot="1" x14ac:dyDescent="0.45">
      <c r="A38" s="37" t="s">
        <v>28</v>
      </c>
      <c r="B38" s="38">
        <f>COUNT(J6:J36)</f>
        <v>0</v>
      </c>
      <c r="C38" s="29"/>
      <c r="D38" s="27"/>
      <c r="E38" s="28"/>
      <c r="F38" s="28"/>
      <c r="G38" s="28"/>
      <c r="H38" s="28"/>
      <c r="I38" s="28"/>
      <c r="J38" s="28"/>
      <c r="K38" s="28"/>
      <c r="M38" s="20"/>
      <c r="N38" s="20"/>
    </row>
    <row r="39" spans="1:14" s="1" customFormat="1" ht="20.25" customHeight="1" x14ac:dyDescent="0.4">
      <c r="A39" s="39" t="s">
        <v>19</v>
      </c>
      <c r="B39" s="40">
        <f>SUM(E6:E36)</f>
        <v>0</v>
      </c>
      <c r="C39" s="6"/>
      <c r="D39" s="6"/>
      <c r="E39" s="60" t="s">
        <v>5</v>
      </c>
      <c r="F39" s="48" t="s">
        <v>26</v>
      </c>
      <c r="G39" s="48" t="s">
        <v>6</v>
      </c>
      <c r="H39" s="48" t="s">
        <v>11</v>
      </c>
      <c r="I39" s="52" t="s">
        <v>7</v>
      </c>
      <c r="J39" s="47" t="s">
        <v>30</v>
      </c>
      <c r="K39" s="49" t="s">
        <v>29</v>
      </c>
      <c r="M39" s="6"/>
      <c r="N39" s="6"/>
    </row>
    <row r="40" spans="1:14" s="1" customFormat="1" ht="20.25" customHeight="1" thickBot="1" x14ac:dyDescent="0.45">
      <c r="A40" s="41" t="s">
        <v>27</v>
      </c>
      <c r="B40" s="42">
        <f>SUM(J6:J36)</f>
        <v>0</v>
      </c>
      <c r="C40" s="6"/>
      <c r="D40" s="8"/>
      <c r="E40" s="61"/>
      <c r="F40" s="51">
        <f>SUM(F6:F36)</f>
        <v>0</v>
      </c>
      <c r="G40" s="51">
        <f>SUM(G6:G36)</f>
        <v>0</v>
      </c>
      <c r="H40" s="51">
        <f>SUM(H6:H36)</f>
        <v>0</v>
      </c>
      <c r="I40" s="53">
        <f>SUM(I6:I36)</f>
        <v>0</v>
      </c>
      <c r="J40" s="50">
        <f>COUNT(K6:K36)</f>
        <v>0</v>
      </c>
      <c r="K40" s="54"/>
      <c r="M40" s="6"/>
      <c r="N40" s="7"/>
    </row>
    <row r="41" spans="1:14" s="1" customFormat="1" ht="20.25" customHeight="1" x14ac:dyDescent="0.4">
      <c r="B41" s="6"/>
      <c r="C41" s="8"/>
      <c r="D41" s="8"/>
      <c r="E41" s="8"/>
      <c r="F41" s="8"/>
      <c r="G41" s="8"/>
      <c r="H41" s="8"/>
      <c r="I41" s="8"/>
      <c r="J41" s="8"/>
      <c r="K41" s="8"/>
      <c r="M41" s="10"/>
      <c r="N41" s="6"/>
    </row>
    <row r="42" spans="1:14" s="1" customFormat="1" ht="20.25" customHeight="1" x14ac:dyDescent="0.4">
      <c r="B42" s="6"/>
      <c r="C42" s="6"/>
      <c r="D42" s="6"/>
      <c r="E42" s="6"/>
      <c r="F42" s="6"/>
      <c r="G42" s="6"/>
      <c r="H42" s="6"/>
      <c r="I42" s="6"/>
      <c r="J42" s="6"/>
      <c r="K42" s="6"/>
      <c r="M42" s="6"/>
      <c r="N42" s="6"/>
    </row>
    <row r="43" spans="1:14" s="1" customFormat="1" ht="20.25" customHeight="1" x14ac:dyDescent="0.4">
      <c r="B43" s="13"/>
      <c r="C43" s="12"/>
      <c r="D43" s="12"/>
      <c r="E43" s="12"/>
      <c r="F43" s="12"/>
      <c r="G43" s="12"/>
      <c r="H43" s="12"/>
      <c r="I43" s="12"/>
      <c r="J43" s="12"/>
      <c r="K43" s="12"/>
      <c r="M43" s="14"/>
      <c r="N43" s="6"/>
    </row>
    <row r="44" spans="1:14" s="1" customFormat="1" ht="20.25" customHeight="1" x14ac:dyDescent="0.4">
      <c r="B44" s="6"/>
      <c r="C44" s="6"/>
      <c r="D44" s="6"/>
      <c r="E44" s="6"/>
      <c r="F44" s="6"/>
      <c r="G44" s="6"/>
      <c r="H44" s="6"/>
      <c r="I44" s="6"/>
      <c r="J44" s="6"/>
      <c r="K44" s="6"/>
      <c r="M44" s="6"/>
      <c r="N44" s="6"/>
    </row>
    <row r="45" spans="1:14" ht="20.25" customHeight="1" x14ac:dyDescent="0.4"/>
    <row r="46" spans="1:14" ht="20.25" customHeight="1" x14ac:dyDescent="0.4"/>
  </sheetData>
  <sheetProtection sheet="1" objects="1" scenarios="1"/>
  <mergeCells count="13">
    <mergeCell ref="F1:K1"/>
    <mergeCell ref="A1:B1"/>
    <mergeCell ref="E39:E40"/>
    <mergeCell ref="A4:A5"/>
    <mergeCell ref="B4:B5"/>
    <mergeCell ref="C4:C5"/>
    <mergeCell ref="D4:D5"/>
    <mergeCell ref="E4:E5"/>
    <mergeCell ref="J4:J5"/>
    <mergeCell ref="F4:I4"/>
    <mergeCell ref="K4:K5"/>
    <mergeCell ref="H2:J2"/>
    <mergeCell ref="H3:J3"/>
  </mergeCells>
  <phoneticPr fontId="1"/>
  <conditionalFormatting sqref="A6:A38">
    <cfRule type="expression" dxfId="1" priority="1">
      <formula>WEEKDAY(A6)=7</formula>
    </cfRule>
    <cfRule type="expression" dxfId="0" priority="2">
      <formula>WEEKDAY(A6)=1</formula>
    </cfRule>
  </conditionalFormatting>
  <pageMargins left="0.7" right="0.7" top="0.51" bottom="0.38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永松健児</dc:creator>
  <cp:lastModifiedBy>永松 健児</cp:lastModifiedBy>
  <cp:lastPrinted>2022-11-11T01:06:48Z</cp:lastPrinted>
  <dcterms:created xsi:type="dcterms:W3CDTF">2020-10-10T03:33:48Z</dcterms:created>
  <dcterms:modified xsi:type="dcterms:W3CDTF">2022-11-14T03:28:05Z</dcterms:modified>
</cp:coreProperties>
</file>